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uckeyemailosu-my.sharepoint.com/personal/morris_856_osu_edu/Documents/BuckeyeBox Data/Seed Grants/Call Templates/"/>
    </mc:Choice>
  </mc:AlternateContent>
  <xr:revisionPtr revIDLastSave="9" documentId="8_{D0E86EDF-88AB-4EFE-992F-C4C8F54293F3}" xr6:coauthVersionLast="47" xr6:coauthVersionMax="47" xr10:uidLastSave="{9D3E205E-1201-48FC-9C95-31F16C842B35}"/>
  <bookViews>
    <workbookView xWindow="2868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D15" i="1"/>
  <c r="E14" i="1"/>
  <c r="D13" i="1"/>
  <c r="D20" i="1"/>
  <c r="D4" i="1"/>
  <c r="F4" i="1" s="1"/>
  <c r="E20" i="1"/>
  <c r="E19" i="1"/>
  <c r="D19" i="1"/>
  <c r="E10" i="1"/>
  <c r="D10" i="1"/>
  <c r="D6" i="1"/>
  <c r="E6" i="1"/>
  <c r="E5" i="1"/>
  <c r="F5" i="1" s="1"/>
  <c r="F28" i="1"/>
  <c r="F27" i="1"/>
  <c r="F29" i="1" s="1"/>
  <c r="F32" i="1"/>
  <c r="F31" i="1"/>
  <c r="F13" i="1" l="1"/>
  <c r="F15" i="1"/>
  <c r="F20" i="1"/>
  <c r="F21" i="1" s="1"/>
  <c r="F19" i="1"/>
  <c r="F14" i="1"/>
  <c r="F6" i="1"/>
  <c r="F33" i="1"/>
  <c r="F10" i="1"/>
  <c r="F24" i="1"/>
  <c r="F23" i="1"/>
  <c r="F11" i="1" l="1"/>
  <c r="F25" i="1"/>
  <c r="F16" i="1" l="1"/>
  <c r="F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Morris, Jill R.</author>
    <author>tc={9C736EE9-07EB-40F4-8EFE-4400443D4E65}</author>
  </authors>
  <commentList>
    <comment ref="C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Morris, Jill R.:</t>
        </r>
        <r>
          <rPr>
            <sz val="9"/>
            <color indexed="81"/>
            <rFont val="Tahoma"/>
            <family val="2"/>
          </rPr>
          <t xml:space="preserve">
put mthly amount here for GRA</t>
        </r>
      </text>
    </comment>
    <comment ref="D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Morris, Jill R.:</t>
        </r>
        <r>
          <rPr>
            <sz val="9"/>
            <color indexed="81"/>
            <rFont val="Tahoma"/>
            <family val="2"/>
          </rPr>
          <t xml:space="preserve">
this shows 3 months-for SU GRA
</t>
        </r>
      </text>
    </comment>
    <comment ref="E10" authorId="1" shapeId="0" xr:uid="{9C736EE9-07EB-40F4-8EFE-4400443D4E65}">
      <text>
        <t>[Threaded comment]
Your version of Excel allows you to read this threaded comment; however, any edits to it will get removed if the file is opened in a newer version of Excel. Learn more: https://go.microsoft.com/fwlink/?linkid=870924
Comment:
    put in # of months to work above in E8</t>
      </text>
    </comment>
  </commentList>
</comments>
</file>

<file path=xl/sharedStrings.xml><?xml version="1.0" encoding="utf-8"?>
<sst xmlns="http://schemas.openxmlformats.org/spreadsheetml/2006/main" count="39" uniqueCount="38">
  <si>
    <t>PROJECT BUDGET</t>
  </si>
  <si>
    <t>Effort</t>
  </si>
  <si>
    <t>Salary</t>
  </si>
  <si>
    <t>SU</t>
  </si>
  <si>
    <t>Academic time</t>
  </si>
  <si>
    <t>Total</t>
  </si>
  <si>
    <t>Personnel</t>
  </si>
  <si>
    <t>% effort</t>
  </si>
  <si>
    <t>salary yrly</t>
  </si>
  <si>
    <t xml:space="preserve">  Faculty specials (off-duty /summer )  </t>
  </si>
  <si>
    <t>numbers in green are sample figures; update with actual requested budget</t>
  </si>
  <si>
    <t xml:space="preserve">  Faculty Release time (% based on what your dept charges)</t>
  </si>
  <si>
    <t>Other investigator time</t>
  </si>
  <si>
    <t>Graduate Students</t>
  </si>
  <si>
    <t>Summer months</t>
  </si>
  <si>
    <t>Academic months</t>
  </si>
  <si>
    <t xml:space="preserve">Change # of months for GRA to work in cells D9 and E9 </t>
  </si>
  <si>
    <t>monthly GRA salary</t>
  </si>
  <si>
    <t>GRA-please check your dept's rates-put in monthly amount cell C10</t>
  </si>
  <si>
    <t>Total Personnel</t>
  </si>
  <si>
    <t>Fringe Benefits</t>
  </si>
  <si>
    <t>Total Fringe Benefits</t>
  </si>
  <si>
    <t>Tution</t>
  </si>
  <si>
    <t># Semesters</t>
  </si>
  <si>
    <t>Fill in number of semesters on D18 and E18-delete data not needed</t>
  </si>
  <si>
    <t>Total tuition</t>
  </si>
  <si>
    <r>
      <t xml:space="preserve">Research Materials </t>
    </r>
    <r>
      <rPr>
        <sz val="9"/>
        <color indexed="8"/>
        <rFont val="Arial"/>
        <family val="2"/>
      </rPr>
      <t>(itemize)</t>
    </r>
  </si>
  <si>
    <t>Total Research Materials</t>
  </si>
  <si>
    <r>
      <t xml:space="preserve">Travel </t>
    </r>
    <r>
      <rPr>
        <sz val="9"/>
        <color indexed="8"/>
        <rFont val="Arial"/>
        <family val="2"/>
      </rPr>
      <t>(itemize)</t>
    </r>
  </si>
  <si>
    <t>Total Travel</t>
  </si>
  <si>
    <r>
      <t xml:space="preserve">Other Costs </t>
    </r>
    <r>
      <rPr>
        <sz val="9"/>
        <color indexed="8"/>
        <rFont val="Arial"/>
        <family val="2"/>
      </rPr>
      <t>(itemize)</t>
    </r>
  </si>
  <si>
    <t>Total Other Costs</t>
  </si>
  <si>
    <t>Total Budget Request</t>
  </si>
  <si>
    <t>Post Cand rate $2344 per semester</t>
  </si>
  <si>
    <t>GRA FY 24 rate 8.3%</t>
  </si>
  <si>
    <t>FY23 rate 26.5% for RT</t>
  </si>
  <si>
    <t xml:space="preserve">off duty pay/summer 15.4% (based on FY24 rate) </t>
  </si>
  <si>
    <t>Tuition &amp; fees estimate: $6250 per sem (based on SP24 rate) or current rate-Pre MA and Pre Cand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</si>
</sst>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>
    <font>
      <sz val="10"/>
      <name val="Arial"/>
    </font>
    <font>
      <sz val="10"/>
      <color indexed="8"/>
      <name val="Times New Roman PS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u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u/>
      <sz val="9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color rgb="FF70AD47"/>
      <name val="Arial"/>
      <family val="2"/>
    </font>
    <font>
      <sz val="10"/>
      <color rgb="FF70AD47"/>
      <name val="Arial"/>
      <family val="2"/>
    </font>
    <font>
      <sz val="9"/>
      <color rgb="FF00B050"/>
      <name val="Arial"/>
      <family val="2"/>
    </font>
    <font>
      <b/>
      <i/>
      <sz val="9"/>
      <color rgb="FF00B050"/>
      <name val="Arial"/>
      <family val="2"/>
    </font>
    <font>
      <b/>
      <sz val="12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/>
    <xf numFmtId="0" fontId="7" fillId="0" borderId="0" xfId="0" applyFont="1"/>
    <xf numFmtId="0" fontId="3" fillId="0" borderId="4" xfId="0" applyFont="1" applyBorder="1" applyAlignment="1">
      <alignment horizontal="center"/>
    </xf>
    <xf numFmtId="3" fontId="1" fillId="0" borderId="0" xfId="0" applyNumberFormat="1" applyFont="1" applyAlignment="1">
      <alignment vertical="top" wrapText="1"/>
    </xf>
    <xf numFmtId="3" fontId="3" fillId="0" borderId="0" xfId="0" applyNumberFormat="1" applyFont="1"/>
    <xf numFmtId="3" fontId="3" fillId="0" borderId="2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10" fillId="0" borderId="0" xfId="0" applyFont="1" applyAlignment="1">
      <alignment horizontal="center" wrapText="1"/>
    </xf>
    <xf numFmtId="0" fontId="14" fillId="0" borderId="0" xfId="0" applyFont="1" applyAlignment="1">
      <alignment horizontal="left" vertical="top" wrapText="1"/>
    </xf>
    <xf numFmtId="16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vertical="top" wrapText="1"/>
    </xf>
    <xf numFmtId="3" fontId="13" fillId="0" borderId="0" xfId="0" applyNumberFormat="1" applyFont="1"/>
    <xf numFmtId="0" fontId="14" fillId="0" borderId="0" xfId="0" applyFont="1" applyAlignment="1">
      <alignment vertical="top" wrapText="1"/>
    </xf>
    <xf numFmtId="0" fontId="13" fillId="0" borderId="0" xfId="0" applyFont="1"/>
    <xf numFmtId="0" fontId="14" fillId="0" borderId="0" xfId="0" applyFont="1" applyAlignment="1">
      <alignment horizontal="right" wrapText="1"/>
    </xf>
    <xf numFmtId="3" fontId="14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right" vertical="top" wrapText="1"/>
    </xf>
    <xf numFmtId="3" fontId="13" fillId="0" borderId="0" xfId="0" applyNumberFormat="1" applyFont="1" applyAlignment="1">
      <alignment horizontal="right"/>
    </xf>
    <xf numFmtId="3" fontId="16" fillId="0" borderId="1" xfId="0" applyNumberFormat="1" applyFont="1" applyBorder="1" applyAlignment="1">
      <alignment horizontal="right" wrapText="1"/>
    </xf>
    <xf numFmtId="0" fontId="18" fillId="2" borderId="5" xfId="0" applyFont="1" applyFill="1" applyBorder="1"/>
    <xf numFmtId="3" fontId="14" fillId="2" borderId="5" xfId="0" applyNumberFormat="1" applyFont="1" applyFill="1" applyBorder="1" applyAlignment="1">
      <alignment vertical="top" wrapText="1"/>
    </xf>
    <xf numFmtId="3" fontId="13" fillId="2" borderId="5" xfId="0" applyNumberFormat="1" applyFont="1" applyFill="1" applyBorder="1"/>
    <xf numFmtId="3" fontId="16" fillId="0" borderId="1" xfId="0" applyNumberFormat="1" applyFont="1" applyBorder="1" applyAlignment="1">
      <alignment horizontal="right" vertical="top" wrapText="1"/>
    </xf>
    <xf numFmtId="3" fontId="17" fillId="0" borderId="1" xfId="0" applyNumberFormat="1" applyFont="1" applyBorder="1"/>
    <xf numFmtId="0" fontId="11" fillId="2" borderId="5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right" vertical="top" wrapText="1"/>
    </xf>
    <xf numFmtId="3" fontId="11" fillId="2" borderId="5" xfId="0" applyNumberFormat="1" applyFont="1" applyFill="1" applyBorder="1" applyAlignment="1">
      <alignment horizontal="center" wrapText="1"/>
    </xf>
    <xf numFmtId="3" fontId="14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wrapText="1"/>
    </xf>
    <xf numFmtId="0" fontId="11" fillId="2" borderId="5" xfId="0" applyFont="1" applyFill="1" applyBorder="1" applyAlignment="1">
      <alignment wrapText="1"/>
    </xf>
    <xf numFmtId="0" fontId="14" fillId="2" borderId="5" xfId="0" applyFont="1" applyFill="1" applyBorder="1" applyAlignment="1">
      <alignment horizontal="left" vertical="top" wrapText="1"/>
    </xf>
    <xf numFmtId="3" fontId="14" fillId="2" borderId="5" xfId="0" applyNumberFormat="1" applyFont="1" applyFill="1" applyBorder="1" applyAlignment="1">
      <alignment horizontal="left" vertical="top" wrapText="1"/>
    </xf>
    <xf numFmtId="3" fontId="16" fillId="2" borderId="5" xfId="0" applyNumberFormat="1" applyFont="1" applyFill="1" applyBorder="1" applyAlignment="1">
      <alignment horizontal="right" vertical="top" wrapText="1"/>
    </xf>
    <xf numFmtId="3" fontId="17" fillId="2" borderId="5" xfId="0" applyNumberFormat="1" applyFont="1" applyFill="1" applyBorder="1"/>
    <xf numFmtId="0" fontId="11" fillId="0" borderId="0" xfId="0" applyFont="1" applyAlignment="1">
      <alignment vertical="top" wrapText="1"/>
    </xf>
    <xf numFmtId="3" fontId="14" fillId="0" borderId="0" xfId="0" applyNumberFormat="1" applyFont="1" applyAlignment="1">
      <alignment wrapText="1"/>
    </xf>
    <xf numFmtId="0" fontId="14" fillId="2" borderId="5" xfId="0" applyFont="1" applyFill="1" applyBorder="1" applyAlignment="1">
      <alignment vertical="top" wrapText="1"/>
    </xf>
    <xf numFmtId="0" fontId="11" fillId="2" borderId="5" xfId="0" applyFont="1" applyFill="1" applyBorder="1" applyAlignment="1">
      <alignment vertical="top" wrapText="1"/>
    </xf>
    <xf numFmtId="0" fontId="12" fillId="2" borderId="5" xfId="0" applyFont="1" applyFill="1" applyBorder="1" applyAlignment="1">
      <alignment horizontal="center" vertical="top" wrapText="1"/>
    </xf>
    <xf numFmtId="0" fontId="13" fillId="2" borderId="5" xfId="0" applyFont="1" applyFill="1" applyBorder="1"/>
    <xf numFmtId="3" fontId="19" fillId="0" borderId="0" xfId="0" applyNumberFormat="1" applyFont="1" applyAlignment="1">
      <alignment horizontal="center" wrapText="1"/>
    </xf>
    <xf numFmtId="0" fontId="20" fillId="0" borderId="0" xfId="0" applyFont="1"/>
    <xf numFmtId="3" fontId="21" fillId="0" borderId="0" xfId="0" applyNumberFormat="1" applyFont="1" applyAlignment="1">
      <alignment horizontal="right" wrapText="1"/>
    </xf>
    <xf numFmtId="3" fontId="21" fillId="0" borderId="0" xfId="0" applyNumberFormat="1" applyFont="1"/>
    <xf numFmtId="164" fontId="21" fillId="0" borderId="0" xfId="0" applyNumberFormat="1" applyFont="1" applyAlignment="1">
      <alignment horizontal="center" wrapText="1"/>
    </xf>
    <xf numFmtId="3" fontId="21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right" wrapText="1"/>
    </xf>
    <xf numFmtId="3" fontId="22" fillId="0" borderId="1" xfId="0" applyNumberFormat="1" applyFont="1" applyBorder="1" applyAlignment="1">
      <alignment horizontal="right"/>
    </xf>
    <xf numFmtId="3" fontId="22" fillId="0" borderId="1" xfId="0" applyNumberFormat="1" applyFont="1" applyBorder="1"/>
    <xf numFmtId="3" fontId="23" fillId="0" borderId="3" xfId="0" applyNumberFormat="1" applyFont="1" applyBorder="1"/>
    <xf numFmtId="0" fontId="11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orris, Jill" id="{94E6ED7F-E9FC-41E4-B5B1-5A0A6FB194B0}" userId="S::morris.856@osu.edu::426cb57f-e8a3-4544-9dc6-052e065c2529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0" dT="2021-08-25T14:58:07.80" personId="{94E6ED7F-E9FC-41E4-B5B1-5A0A6FB194B0}" id="{9C736EE9-07EB-40F4-8EFE-4400443D4E65}">
    <text>put in # of months to work above in E8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topLeftCell="A16" workbookViewId="0">
      <selection activeCell="B20" sqref="B20"/>
    </sheetView>
  </sheetViews>
  <sheetFormatPr defaultColWidth="9.109375" defaultRowHeight="13.2"/>
  <cols>
    <col min="1" max="2" width="45" style="7" customWidth="1"/>
    <col min="3" max="3" width="29.44140625" style="7" customWidth="1"/>
    <col min="4" max="4" width="14.44140625" style="7" customWidth="1"/>
    <col min="5" max="5" width="21.6640625" style="7" customWidth="1"/>
    <col min="6" max="6" width="18.88671875" style="7" customWidth="1"/>
    <col min="7" max="7" width="17.109375" style="7" customWidth="1"/>
  </cols>
  <sheetData>
    <row r="1" spans="1:8" s="3" customFormat="1" ht="13.8" thickBo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</row>
    <row r="2" spans="1:8" ht="14.4" thickTop="1" thickBot="1">
      <c r="A2" s="5"/>
      <c r="B2" s="5"/>
      <c r="C2" s="5"/>
      <c r="D2" s="5"/>
      <c r="E2" s="13"/>
      <c r="F2" s="13"/>
      <c r="G2" s="13"/>
    </row>
    <row r="3" spans="1:8" ht="14.4" thickBot="1">
      <c r="A3" s="51" t="s">
        <v>6</v>
      </c>
      <c r="B3" s="52" t="s">
        <v>7</v>
      </c>
      <c r="C3" s="52" t="s">
        <v>8</v>
      </c>
      <c r="D3" s="51"/>
      <c r="E3" s="53"/>
      <c r="F3" s="53"/>
      <c r="G3" s="13"/>
      <c r="H3" s="8"/>
    </row>
    <row r="4" spans="1:8" s="1" customFormat="1" ht="13.8">
      <c r="A4" s="18" t="s">
        <v>9</v>
      </c>
      <c r="B4" s="58">
        <v>0.1</v>
      </c>
      <c r="C4" s="59">
        <v>90000</v>
      </c>
      <c r="D4" s="56">
        <f>C4*B4</f>
        <v>9000</v>
      </c>
      <c r="E4" s="57"/>
      <c r="F4" s="57">
        <f>D4</f>
        <v>9000</v>
      </c>
      <c r="G4" s="55" t="s">
        <v>10</v>
      </c>
    </row>
    <row r="5" spans="1:8" ht="22.8">
      <c r="A5" s="18" t="s">
        <v>11</v>
      </c>
      <c r="B5" s="58">
        <v>0.12</v>
      </c>
      <c r="C5" s="60">
        <v>90000</v>
      </c>
      <c r="D5" s="61"/>
      <c r="E5" s="57">
        <f>PRODUCT(C5*B5)</f>
        <v>10800</v>
      </c>
      <c r="F5" s="57">
        <f>E5</f>
        <v>10800</v>
      </c>
      <c r="G5" s="13"/>
    </row>
    <row r="6" spans="1:8" s="1" customFormat="1" ht="13.8">
      <c r="A6" s="18" t="s">
        <v>12</v>
      </c>
      <c r="B6" s="58">
        <v>0.05</v>
      </c>
      <c r="C6" s="60">
        <v>110000</v>
      </c>
      <c r="D6" s="62">
        <f>(C6*B6)</f>
        <v>5500</v>
      </c>
      <c r="E6" s="57">
        <f>PRODUCT(C6*B6)</f>
        <v>5500</v>
      </c>
      <c r="F6" s="57">
        <f>E6+D6</f>
        <v>11000</v>
      </c>
      <c r="G6" s="13"/>
    </row>
    <row r="7" spans="1:8" s="1" customFormat="1" ht="13.8">
      <c r="A7" s="18"/>
      <c r="B7" s="19"/>
      <c r="C7" s="24"/>
      <c r="D7" s="25"/>
      <c r="E7" s="21"/>
      <c r="F7" s="21"/>
      <c r="G7" s="13"/>
    </row>
    <row r="8" spans="1:8" s="1" customFormat="1" ht="13.8">
      <c r="A8" s="28" t="s">
        <v>13</v>
      </c>
      <c r="B8" s="18"/>
      <c r="C8" s="23"/>
      <c r="D8" s="26" t="s">
        <v>14</v>
      </c>
      <c r="E8" s="27" t="s">
        <v>15</v>
      </c>
      <c r="F8" s="21"/>
      <c r="G8" s="13"/>
    </row>
    <row r="9" spans="1:8" s="1" customFormat="1" ht="21.75" customHeight="1">
      <c r="A9" s="29" t="s">
        <v>16</v>
      </c>
      <c r="B9" s="18"/>
      <c r="C9" s="28" t="s">
        <v>17</v>
      </c>
      <c r="D9" s="63">
        <v>3</v>
      </c>
      <c r="E9" s="63">
        <v>9</v>
      </c>
      <c r="F9" s="17"/>
      <c r="G9" s="13"/>
    </row>
    <row r="10" spans="1:8" s="1" customFormat="1" ht="24" customHeight="1">
      <c r="A10" s="18" t="s">
        <v>18</v>
      </c>
      <c r="B10" s="18"/>
      <c r="C10" s="64">
        <v>2364</v>
      </c>
      <c r="D10" s="57">
        <f>PRODUCT(C10*D9)</f>
        <v>7092</v>
      </c>
      <c r="E10" s="57">
        <f>PRODUCT(C10*E9)</f>
        <v>21276</v>
      </c>
      <c r="F10" s="57">
        <f>E10+D10</f>
        <v>28368</v>
      </c>
      <c r="G10" s="13"/>
    </row>
    <row r="11" spans="1:8" ht="20.25" customHeight="1" thickTop="1" thickBot="1">
      <c r="A11"/>
      <c r="B11" s="29"/>
      <c r="C11" s="30"/>
      <c r="D11" s="31"/>
      <c r="E11" s="32" t="s">
        <v>19</v>
      </c>
      <c r="F11" s="65">
        <f>SUM(F4:F6)+F10</f>
        <v>59168</v>
      </c>
      <c r="G11" s="13"/>
    </row>
    <row r="12" spans="1:8" ht="13.8" thickBot="1">
      <c r="A12" s="33" t="s">
        <v>20</v>
      </c>
      <c r="B12" s="33"/>
      <c r="C12" s="33"/>
      <c r="D12" s="34"/>
      <c r="E12" s="35"/>
      <c r="F12" s="35"/>
      <c r="G12" s="14"/>
    </row>
    <row r="13" spans="1:8" s="2" customFormat="1" ht="23.25" customHeight="1" thickTop="1">
      <c r="A13" s="22" t="s">
        <v>36</v>
      </c>
      <c r="B13" s="22"/>
      <c r="C13" s="22"/>
      <c r="D13" s="56">
        <f>PRODUCT((D4+D6)*15.4%)</f>
        <v>2233</v>
      </c>
      <c r="E13" s="57"/>
      <c r="F13" s="57">
        <f>SUM(D13:E13)</f>
        <v>2233</v>
      </c>
      <c r="G13" s="13"/>
    </row>
    <row r="14" spans="1:8" s="1" customFormat="1" ht="22.95" customHeight="1">
      <c r="A14" s="22" t="s">
        <v>35</v>
      </c>
      <c r="B14" s="22"/>
      <c r="C14" s="22"/>
      <c r="D14" s="57"/>
      <c r="E14" s="57">
        <f>SUM(E6+E5)*26.5%</f>
        <v>4319.5</v>
      </c>
      <c r="F14" s="57">
        <f>SUM(D14:E14)</f>
        <v>4319.5</v>
      </c>
      <c r="G14" s="13"/>
    </row>
    <row r="15" spans="1:8" s="1" customFormat="1" ht="15.75" customHeight="1" thickBot="1">
      <c r="A15" s="23" t="s">
        <v>34</v>
      </c>
      <c r="B15" s="23"/>
      <c r="C15" s="23"/>
      <c r="D15" s="57">
        <f>PRODUCT(D10*8.3%)</f>
        <v>588.63600000000008</v>
      </c>
      <c r="E15" s="57">
        <f>PRODUCT(E10*8.3%)</f>
        <v>1765.9080000000001</v>
      </c>
      <c r="F15" s="57">
        <f>SUM(D15:E15)</f>
        <v>2354.5440000000003</v>
      </c>
      <c r="G15" s="13"/>
    </row>
    <row r="16" spans="1:8" s="1" customFormat="1" ht="32.4" customHeight="1" thickTop="1" thickBot="1">
      <c r="A16" s="22"/>
      <c r="B16" s="22"/>
      <c r="C16" s="22"/>
      <c r="D16" s="20"/>
      <c r="E16" s="36" t="s">
        <v>21</v>
      </c>
      <c r="F16" s="66">
        <f>SUM(F13:F15)</f>
        <v>8907.0439999999999</v>
      </c>
      <c r="G16" s="13"/>
    </row>
    <row r="17" spans="1:7" s="1" customFormat="1" ht="18" customHeight="1" thickBot="1">
      <c r="A17" s="38" t="s">
        <v>22</v>
      </c>
      <c r="B17" s="38"/>
      <c r="C17" s="39"/>
      <c r="D17" s="40" t="s">
        <v>23</v>
      </c>
      <c r="E17" s="40" t="s">
        <v>23</v>
      </c>
      <c r="F17" s="34"/>
      <c r="G17" s="13"/>
    </row>
    <row r="18" spans="1:7" s="1" customFormat="1" ht="28.95" customHeight="1">
      <c r="A18" s="68" t="s">
        <v>24</v>
      </c>
      <c r="B18" s="68"/>
      <c r="C18" s="68"/>
      <c r="D18" s="54">
        <v>1</v>
      </c>
      <c r="E18" s="54">
        <v>2</v>
      </c>
      <c r="F18" s="41"/>
      <c r="G18" s="13"/>
    </row>
    <row r="19" spans="1:7" s="1" customFormat="1" ht="28.95" customHeight="1">
      <c r="A19" s="22" t="s">
        <v>37</v>
      </c>
      <c r="B19" s="22"/>
      <c r="C19" s="24">
        <v>6250</v>
      </c>
      <c r="D19" s="56">
        <f>(C19*D18)/2</f>
        <v>3125</v>
      </c>
      <c r="E19" s="56">
        <f>C19*E18</f>
        <v>12500</v>
      </c>
      <c r="F19" s="62">
        <f>SUM(D19:E19)</f>
        <v>15625</v>
      </c>
      <c r="G19" s="13"/>
    </row>
    <row r="20" spans="1:7" s="1" customFormat="1" ht="24.75" customHeight="1" thickBot="1">
      <c r="A20" s="23" t="s">
        <v>33</v>
      </c>
      <c r="B20" s="23"/>
      <c r="C20" s="42">
        <v>2344</v>
      </c>
      <c r="D20" s="56">
        <f>C20*D18</f>
        <v>2344</v>
      </c>
      <c r="E20" s="57">
        <f>C20*E18</f>
        <v>4688</v>
      </c>
      <c r="F20" s="62">
        <f>SUM(D20+E20)</f>
        <v>7032</v>
      </c>
      <c r="G20" s="13"/>
    </row>
    <row r="21" spans="1:7" s="1" customFormat="1" ht="22.5" customHeight="1" thickTop="1" thickBot="1">
      <c r="A21" s="23"/>
      <c r="B21" s="23"/>
      <c r="C21" s="22"/>
      <c r="D21" s="20"/>
      <c r="E21" s="36" t="s">
        <v>25</v>
      </c>
      <c r="F21" s="66">
        <f>F20</f>
        <v>7032</v>
      </c>
      <c r="G21" s="13"/>
    </row>
    <row r="22" spans="1:7" s="1" customFormat="1" ht="24.75" customHeight="1" thickBot="1">
      <c r="A22" s="43" t="s">
        <v>26</v>
      </c>
      <c r="B22" s="43"/>
      <c r="C22" s="44"/>
      <c r="D22" s="45"/>
      <c r="E22" s="46"/>
      <c r="F22" s="47"/>
      <c r="G22" s="13"/>
    </row>
    <row r="23" spans="1:7" s="1" customFormat="1" ht="14.4" thickTop="1">
      <c r="A23" s="23"/>
      <c r="B23" s="23"/>
      <c r="C23" s="48"/>
      <c r="D23" s="49">
        <v>0</v>
      </c>
      <c r="E23" s="21">
        <v>0</v>
      </c>
      <c r="F23" s="21">
        <f>SUM(D23+E23)</f>
        <v>0</v>
      </c>
      <c r="G23" s="15"/>
    </row>
    <row r="24" spans="1:7" s="1" customFormat="1" ht="18" customHeight="1" thickBot="1">
      <c r="A24" s="22"/>
      <c r="B24" s="22"/>
      <c r="C24" s="22"/>
      <c r="D24" s="49">
        <v>0</v>
      </c>
      <c r="E24" s="21">
        <v>0</v>
      </c>
      <c r="F24" s="21">
        <f>SUM(D24+E24)</f>
        <v>0</v>
      </c>
      <c r="G24" s="13"/>
    </row>
    <row r="25" spans="1:7" s="1" customFormat="1" ht="15" thickTop="1" thickBot="1">
      <c r="A25" s="22"/>
      <c r="B25" s="22"/>
      <c r="C25" s="22"/>
      <c r="D25" s="20"/>
      <c r="E25" s="36" t="s">
        <v>27</v>
      </c>
      <c r="F25" s="37">
        <f>SUM(F23:F24)</f>
        <v>0</v>
      </c>
      <c r="G25" s="13"/>
    </row>
    <row r="26" spans="1:7" ht="13.8" thickBot="1">
      <c r="A26" s="43" t="s">
        <v>28</v>
      </c>
      <c r="B26" s="43"/>
      <c r="C26" s="50"/>
      <c r="D26" s="34"/>
      <c r="E26" s="35"/>
      <c r="F26" s="35"/>
      <c r="G26" s="13"/>
    </row>
    <row r="27" spans="1:7" ht="13.8" thickTop="1">
      <c r="A27" s="23"/>
      <c r="B27" s="23"/>
      <c r="C27" s="48"/>
      <c r="D27" s="20">
        <v>0</v>
      </c>
      <c r="E27" s="21">
        <v>0</v>
      </c>
      <c r="F27" s="21">
        <f>SUM(D27:E27)</f>
        <v>0</v>
      </c>
      <c r="G27" s="13"/>
    </row>
    <row r="28" spans="1:7" ht="13.8" thickBot="1">
      <c r="A28" s="22"/>
      <c r="B28" s="22"/>
      <c r="C28" s="22"/>
      <c r="D28" s="20">
        <v>0</v>
      </c>
      <c r="E28" s="21">
        <v>0</v>
      </c>
      <c r="F28" s="21">
        <f>SUM(D28:E28)</f>
        <v>0</v>
      </c>
      <c r="G28" s="13"/>
    </row>
    <row r="29" spans="1:7" ht="14.4" thickTop="1" thickBot="1">
      <c r="A29" s="22"/>
      <c r="B29" s="22"/>
      <c r="C29" s="22"/>
      <c r="D29" s="20"/>
      <c r="E29" s="36" t="s">
        <v>29</v>
      </c>
      <c r="F29" s="37">
        <f>SUM(F27:F28)</f>
        <v>0</v>
      </c>
      <c r="G29" s="13"/>
    </row>
    <row r="30" spans="1:7" ht="13.8" thickBot="1">
      <c r="A30" s="51" t="s">
        <v>30</v>
      </c>
      <c r="B30" s="51"/>
      <c r="C30" s="50"/>
      <c r="D30" s="34"/>
      <c r="E30" s="35"/>
      <c r="F30" s="35"/>
      <c r="G30" s="13"/>
    </row>
    <row r="31" spans="1:7" ht="13.8" thickTop="1">
      <c r="A31" s="23"/>
      <c r="B31" s="23"/>
      <c r="C31" s="48"/>
      <c r="D31" s="20">
        <v>0</v>
      </c>
      <c r="E31" s="21">
        <v>0</v>
      </c>
      <c r="F31" s="21">
        <f>SUM(D31:E31)</f>
        <v>0</v>
      </c>
      <c r="G31" s="13"/>
    </row>
    <row r="32" spans="1:7" ht="13.8" thickBot="1">
      <c r="A32" s="23"/>
      <c r="B32" s="23"/>
      <c r="C32" s="22"/>
      <c r="D32" s="20">
        <v>0</v>
      </c>
      <c r="E32" s="21">
        <v>0</v>
      </c>
      <c r="F32" s="21">
        <f>SUM(D32:E32)</f>
        <v>0</v>
      </c>
      <c r="G32" s="13"/>
    </row>
    <row r="33" spans="1:7" ht="13.8" thickTop="1">
      <c r="A33" s="22"/>
      <c r="B33" s="22"/>
      <c r="C33" s="22"/>
      <c r="D33" s="20"/>
      <c r="E33" s="36" t="s">
        <v>31</v>
      </c>
      <c r="F33" s="37">
        <f>SUM(F31:F32)</f>
        <v>0</v>
      </c>
      <c r="G33" s="13"/>
    </row>
    <row r="34" spans="1:7" ht="13.8" thickBot="1">
      <c r="A34" s="6"/>
      <c r="B34" s="6"/>
      <c r="C34" s="5"/>
      <c r="D34" s="10"/>
      <c r="E34" s="16"/>
      <c r="F34" s="16"/>
      <c r="G34" s="13"/>
    </row>
    <row r="35" spans="1:7" ht="16.8" thickTop="1" thickBot="1">
      <c r="A35" s="13"/>
      <c r="B35" s="13"/>
      <c r="C35" s="4"/>
      <c r="D35" s="11"/>
      <c r="E35" s="12" t="s">
        <v>32</v>
      </c>
      <c r="F35" s="67">
        <f>SUM(F11+F16+F21+F25+F29+F33)</f>
        <v>75107.043999999994</v>
      </c>
      <c r="G35" s="13"/>
    </row>
    <row r="36" spans="1:7" ht="13.8" thickTop="1">
      <c r="A36" s="4"/>
      <c r="B36" s="4"/>
      <c r="C36" s="13"/>
      <c r="D36" s="13"/>
      <c r="E36" s="13"/>
      <c r="F36" s="13"/>
      <c r="G36" s="13"/>
    </row>
    <row r="37" spans="1:7">
      <c r="A37" s="13"/>
      <c r="B37" s="13"/>
      <c r="C37" s="13"/>
      <c r="D37" s="13"/>
      <c r="E37" s="13"/>
      <c r="F37" s="13"/>
      <c r="G37" s="4"/>
    </row>
    <row r="39" spans="1:7">
      <c r="A39" s="13"/>
      <c r="B39" s="13"/>
      <c r="C39" s="13"/>
      <c r="D39" s="13"/>
      <c r="E39" s="13"/>
      <c r="F39" s="13"/>
      <c r="G39" s="13"/>
    </row>
    <row r="40" spans="1:7" s="4" customFormat="1">
      <c r="A40" s="13"/>
      <c r="B40" s="13"/>
      <c r="C40" s="13"/>
      <c r="D40" s="13"/>
      <c r="E40" s="13"/>
      <c r="F40" s="13"/>
      <c r="G40" s="13"/>
    </row>
  </sheetData>
  <mergeCells count="1">
    <mergeCell ref="A18:C18"/>
  </mergeCells>
  <phoneticPr fontId="0" type="noConversion"/>
  <printOptions gridLines="1"/>
  <pageMargins left="0.25" right="0.25" top="0.75" bottom="0.75" header="0.3" footer="0.3"/>
  <pageSetup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SRL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smp</dc:creator>
  <cp:keywords/>
  <dc:description/>
  <cp:lastModifiedBy>Morris, Jill</cp:lastModifiedBy>
  <cp:revision/>
  <dcterms:created xsi:type="dcterms:W3CDTF">2006-01-31T20:02:04Z</dcterms:created>
  <dcterms:modified xsi:type="dcterms:W3CDTF">2023-08-22T19:18:54Z</dcterms:modified>
  <cp:category/>
  <cp:contentStatus/>
</cp:coreProperties>
</file>